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U:\StabsstelleAPuS\StudiumLehre\Abt. 4.1 - Lehrplanung &amp; Studiengangsmanagement\01_Planung Lehrangebot\Mindest-Verfügbarkeiten in der Lehre\Verfügbarkeits-Prüfdateien_BLANKO\"/>
    </mc:Choice>
  </mc:AlternateContent>
  <xr:revisionPtr revIDLastSave="0" documentId="13_ncr:1_{23198D37-78F9-4BEC-A762-6AF4C45DC15E}" xr6:coauthVersionLast="47" xr6:coauthVersionMax="47" xr10:uidLastSave="{00000000-0000-0000-0000-000000000000}"/>
  <workbookProtection workbookAlgorithmName="SHA-512" workbookHashValue="DQBVpck0s/9UwWMaailD7t5mddJgG8wsFOHhE23S4Nac5DFFNjCGuOePQtHGCTpnP9VXHDwc4xZ8mQ+M0posrg==" workbookSaltValue="/2hRCjF87tHQjmzOjqRzmg==" workbookSpinCount="100000" lockStructure="1"/>
  <bookViews>
    <workbookView xWindow="-120" yWindow="-120" windowWidth="29040" windowHeight="17520" xr2:uid="{00000000-000D-0000-FFFF-FFFF00000000}"/>
  </bookViews>
  <sheets>
    <sheet name="Verfügbarkeiten pro Lehrperson" sheetId="4" r:id="rId1"/>
    <sheet name="Information zu Randzeiten" sheetId="5" r:id="rId2"/>
    <sheet name="Dropdown" sheetId="3" r:id="rId3"/>
  </sheets>
  <definedNames>
    <definedName name="_xlnm._FilterDatabase" localSheetId="0" hidden="1">'Verfügbarkeiten pro Lehrperson'!$B$6:$K$17</definedName>
    <definedName name="Zeiten_Fr">Dropdown!$F$2:$F$30</definedName>
    <definedName name="Zeiten_MoDo">Dropdown!$E$2:$E$50</definedName>
  </definedNames>
  <calcPr calcId="191029" iterate="1" iterateCount="1"/>
  <customWorkbookViews>
    <customWorkbookView name="Institutslisten mit Nachforderung" guid="{B9DAEB18-3016-4729-81B6-E64249349FF1}" maximized="1" xWindow="-8" yWindow="-8" windowWidth="1936" windowHeight="1168" activeSheetId="2"/>
    <customWorkbookView name="Nachforderung" guid="{6ECEB912-EAA9-442E-9F09-2C0F012A4688}" maximized="1" xWindow="-8" yWindow="-8" windowWidth="1936" windowHeight="1168"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0" i="4" l="1"/>
  <c r="C17" i="4"/>
  <c r="B17" i="4"/>
  <c r="C16" i="4"/>
  <c r="B16" i="4"/>
  <c r="C15" i="4"/>
  <c r="B15" i="4"/>
  <c r="C14" i="4"/>
  <c r="B14" i="4"/>
  <c r="C13" i="4"/>
  <c r="B13" i="4"/>
  <c r="C12" i="4"/>
  <c r="B12" i="4"/>
  <c r="C11" i="4"/>
  <c r="B11" i="4"/>
  <c r="C10" i="4"/>
  <c r="C9" i="4"/>
  <c r="B9" i="4"/>
  <c r="H20" i="5" l="1"/>
  <c r="F20" i="5"/>
  <c r="E24" i="5" s="1"/>
  <c r="H15" i="5"/>
  <c r="E26" i="5" s="1"/>
  <c r="E32" i="5" s="1"/>
  <c r="H6" i="5"/>
  <c r="E25" i="5" s="1"/>
  <c r="E31" i="5" s="1"/>
  <c r="K9" i="4"/>
  <c r="G8" i="4"/>
  <c r="G10" i="4"/>
  <c r="G9" i="4"/>
  <c r="G17" i="4"/>
  <c r="G16" i="4"/>
  <c r="G15" i="4"/>
  <c r="G14" i="4"/>
  <c r="G13" i="4"/>
  <c r="G12" i="4"/>
  <c r="G11" i="4"/>
  <c r="E30" i="5" l="1"/>
  <c r="E33" i="5" s="1"/>
  <c r="E27" i="5"/>
  <c r="P17" i="4" l="1"/>
  <c r="P16" i="4"/>
  <c r="P15" i="4"/>
  <c r="P14" i="4"/>
  <c r="P13" i="4"/>
  <c r="P12" i="4"/>
  <c r="P11" i="4"/>
  <c r="P10" i="4"/>
  <c r="P9" i="4"/>
  <c r="P8" i="4"/>
  <c r="O17" i="4"/>
  <c r="O16" i="4"/>
  <c r="O15" i="4"/>
  <c r="O14" i="4"/>
  <c r="O13" i="4"/>
  <c r="O12" i="4"/>
  <c r="O11" i="4"/>
  <c r="O10" i="4"/>
  <c r="O9" i="4"/>
  <c r="O8" i="4"/>
  <c r="K17" i="4"/>
  <c r="K16" i="4"/>
  <c r="K15" i="4"/>
  <c r="K14" i="4"/>
  <c r="K13" i="4"/>
  <c r="K12" i="4"/>
  <c r="K11" i="4"/>
  <c r="K10" i="4"/>
  <c r="K8" i="4"/>
  <c r="N17" i="4"/>
  <c r="N16" i="4"/>
  <c r="N15" i="4"/>
  <c r="N14" i="4"/>
  <c r="N12" i="4"/>
  <c r="N9" i="4"/>
  <c r="P18" i="4" l="1"/>
  <c r="O18" i="4"/>
  <c r="N13" i="4"/>
  <c r="N8" i="4"/>
  <c r="N11" i="4" l="1"/>
  <c r="N10" i="4" l="1"/>
  <c r="G18" i="4"/>
  <c r="K18" i="4"/>
  <c r="N18" i="4" l="1"/>
</calcChain>
</file>

<file path=xl/sharedStrings.xml><?xml version="1.0" encoding="utf-8"?>
<sst xmlns="http://schemas.openxmlformats.org/spreadsheetml/2006/main" count="63" uniqueCount="51">
  <si>
    <t>Institut</t>
  </si>
  <si>
    <t>Nachname</t>
  </si>
  <si>
    <t>Vorname</t>
  </si>
  <si>
    <t>Wochentag</t>
  </si>
  <si>
    <t>Montag</t>
  </si>
  <si>
    <t>Dienstag</t>
  </si>
  <si>
    <t>Mittwoch</t>
  </si>
  <si>
    <t>Freitag</t>
  </si>
  <si>
    <t>Donnerstag</t>
  </si>
  <si>
    <t>HIO_ID</t>
  </si>
  <si>
    <t>Beginn</t>
  </si>
  <si>
    <t>Ende</t>
  </si>
  <si>
    <t>Dauer [h]</t>
  </si>
  <si>
    <t>bevorzugte Verfügbarkeiten</t>
  </si>
  <si>
    <t>Wochentage</t>
  </si>
  <si>
    <t>Praxislehre?</t>
  </si>
  <si>
    <t>nein</t>
  </si>
  <si>
    <t>Anteil</t>
  </si>
  <si>
    <t>kompakt?</t>
  </si>
  <si>
    <t>ja, überwiegend</t>
  </si>
  <si>
    <t>ja, anteilig</t>
  </si>
  <si>
    <t>ja, etwa hälftig</t>
  </si>
  <si>
    <t>ja, im Umfang von:</t>
  </si>
  <si>
    <t>Summe Freitag</t>
  </si>
  <si>
    <t>Summe früh</t>
  </si>
  <si>
    <t>Summe spät</t>
  </si>
  <si>
    <t>Uhrzeit</t>
  </si>
  <si>
    <t>Mo</t>
  </si>
  <si>
    <t>Di</t>
  </si>
  <si>
    <t>Mi</t>
  </si>
  <si>
    <t>Do</t>
  </si>
  <si>
    <t>Fr</t>
  </si>
  <si>
    <t>Anteile der Randzeiten an Gesamt-Lehrzeiten:</t>
  </si>
  <si>
    <t>nach 17h</t>
  </si>
  <si>
    <t>(weiterhin) mögliche Verfügbarkeiten</t>
  </si>
  <si>
    <t>[h]</t>
  </si>
  <si>
    <t>Unterrichts-
zeiten MoDo</t>
  </si>
  <si>
    <t>Information zu Randzeiten:</t>
  </si>
  <si>
    <t>Die folgende Tabelle "Information zu Randzeiten" ist für Sie zur Übersicht und zur besseren Nachvollziehbarkeit beigefügt.</t>
  </si>
  <si>
    <t>ab 8:00h / 8:15h</t>
  </si>
  <si>
    <t>Summe
Stunden</t>
  </si>
  <si>
    <t>Summe Stunden</t>
  </si>
  <si>
    <t>ab 8:00 Uhr / 8:15 Uhr</t>
  </si>
  <si>
    <t>nach 17:00 Uhr</t>
  </si>
  <si>
    <t>bzw. 49% unter Berücksichtigung der doppelten Randzeit Freitag, 8:00 Uhr</t>
  </si>
  <si>
    <t>Grenzwerte der Randzeiten in Verfügbarkeits-Übersicht:</t>
  </si>
  <si>
    <t>des Anteils</t>
  </si>
  <si>
    <t>Unterrichts-zeiten Fr</t>
  </si>
  <si>
    <t>Verfügbarkeiten pro Lehrperson:</t>
  </si>
  <si>
    <r>
      <rPr>
        <b/>
        <sz val="16"/>
        <color theme="1"/>
        <rFont val="Calibri"/>
        <family val="2"/>
        <scheme val="minor"/>
      </rPr>
      <t>Verfügbarkeits-Abfrage Lehrende</t>
    </r>
    <r>
      <rPr>
        <sz val="11"/>
        <color theme="1"/>
        <rFont val="Calibri"/>
        <family val="2"/>
        <scheme val="minor"/>
      </rPr>
      <t xml:space="preserve"> (interne Nutzung für die Institute)</t>
    </r>
  </si>
  <si>
    <r>
      <t xml:space="preserve">Bitte tragen Sie in der nachfolgenden Tabelle Ihre zeitlichen Verfügbarkeiten für das zu planende Semester ein. 
Nutzen Sie hierbei für jeden Tag eine eigene Zeile. Bei zeitlichen Unterbrechungen an einem Tag können Sie ebenfalls eine neue Zeile nutzen.
HINWEIS: die angegebenen Zeiten beziehen sich ausschließlich auf Verfügbarkeiten, nicht auf tatsächlich geleistete Lehrstunden!
</t>
    </r>
    <r>
      <rPr>
        <b/>
        <i/>
        <sz val="11"/>
        <color theme="1"/>
        <rFont val="Calibri"/>
        <family val="2"/>
        <scheme val="minor"/>
      </rPr>
      <t>TIPP: Die Eintragungen zu Ihrem Namen (Spalte B &amp; C) werden ab Zeile 9 abhängig von den verfügbaren Wochentagen automatisch vervollständigt oder gelöscht.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</si>
</sst>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
  </numFmts>
  <fonts count="18" x14ac:knownFonts="1">
    <font>
      <sz val="11"/>
      <color theme="1"/>
      <name val="Calibri"/>
      <family val="2"/>
      <scheme val="minor"/>
    </font>
    <font>
      <sz val="11"/>
      <color theme="0"/>
      <name val="Calibri"/>
      <family val="2"/>
      <scheme val="minor"/>
    </font>
    <font>
      <b/>
      <sz val="11"/>
      <color theme="1"/>
      <name val="Calibri"/>
      <family val="2"/>
      <scheme val="minor"/>
    </font>
    <font>
      <i/>
      <sz val="11"/>
      <color theme="1"/>
      <name val="Calibri"/>
      <family val="2"/>
      <scheme val="minor"/>
    </font>
    <font>
      <b/>
      <sz val="16"/>
      <color theme="1"/>
      <name val="Calibri"/>
      <family val="2"/>
      <scheme val="minor"/>
    </font>
    <font>
      <sz val="9"/>
      <color theme="1"/>
      <name val="Calibri"/>
      <family val="2"/>
      <scheme val="minor"/>
    </font>
    <font>
      <b/>
      <sz val="11"/>
      <color theme="0"/>
      <name val="Calibri"/>
      <family val="2"/>
      <scheme val="minor"/>
    </font>
    <font>
      <sz val="11"/>
      <name val="Calibri"/>
      <family val="2"/>
      <scheme val="minor"/>
    </font>
    <font>
      <sz val="11"/>
      <color theme="9" tint="0.59999389629810485"/>
      <name val="Calibri"/>
      <family val="2"/>
      <scheme val="minor"/>
    </font>
    <font>
      <sz val="11"/>
      <color theme="9" tint="-0.249977111117893"/>
      <name val="Calibri"/>
      <family val="2"/>
      <scheme val="minor"/>
    </font>
    <font>
      <sz val="11"/>
      <color rgb="FF6FA0DB"/>
      <name val="Calibri"/>
      <family val="2"/>
      <scheme val="minor"/>
    </font>
    <font>
      <b/>
      <sz val="14"/>
      <color rgb="FF6FA0DB"/>
      <name val="Calibri"/>
      <family val="2"/>
      <scheme val="minor"/>
    </font>
    <font>
      <b/>
      <sz val="14"/>
      <color theme="1"/>
      <name val="Calibri"/>
      <family val="2"/>
      <scheme val="minor"/>
    </font>
    <font>
      <b/>
      <sz val="11"/>
      <color theme="9" tint="0.59999389629810485"/>
      <name val="Calibri"/>
      <family val="2"/>
      <scheme val="minor"/>
    </font>
    <font>
      <b/>
      <sz val="11"/>
      <name val="Calibri"/>
      <family val="2"/>
      <scheme val="minor"/>
    </font>
    <font>
      <u/>
      <sz val="11"/>
      <color theme="1"/>
      <name val="Calibri"/>
      <family val="2"/>
      <scheme val="minor"/>
    </font>
    <font>
      <u/>
      <sz val="11"/>
      <name val="Calibri"/>
      <family val="2"/>
      <scheme val="minor"/>
    </font>
    <font>
      <b/>
      <i/>
      <sz val="11"/>
      <color theme="1"/>
      <name val="Calibri"/>
      <family val="2"/>
      <scheme val="minor"/>
    </font>
  </fonts>
  <fills count="10">
    <fill>
      <patternFill patternType="none"/>
    </fill>
    <fill>
      <patternFill patternType="gray125"/>
    </fill>
    <fill>
      <patternFill patternType="solid">
        <fgColor theme="0" tint="-0.499984740745262"/>
        <bgColor indexed="64"/>
      </patternFill>
    </fill>
    <fill>
      <patternFill patternType="solid">
        <fgColor theme="0" tint="-0.14999847407452621"/>
        <bgColor indexed="64"/>
      </patternFill>
    </fill>
    <fill>
      <patternFill patternType="solid">
        <fgColor rgb="FF6FA0DB"/>
        <bgColor indexed="64"/>
      </patternFill>
    </fill>
    <fill>
      <patternFill patternType="solid">
        <fgColor rgb="FF3CC47D"/>
        <bgColor indexed="64"/>
      </patternFill>
    </fill>
    <fill>
      <patternFill patternType="solid">
        <fgColor rgb="FFFAE6A4"/>
        <bgColor indexed="64"/>
      </patternFill>
    </fill>
    <fill>
      <patternFill patternType="solid">
        <fgColor theme="9" tint="-0.249977111117893"/>
        <bgColor indexed="64"/>
      </patternFill>
    </fill>
    <fill>
      <patternFill patternType="solid">
        <fgColor rgb="FFC6EFCE"/>
        <bgColor indexed="64"/>
      </patternFill>
    </fill>
    <fill>
      <patternFill patternType="solid">
        <fgColor rgb="FFBFD5EF"/>
        <bgColor indexed="64"/>
      </patternFill>
    </fill>
  </fills>
  <borders count="3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medium">
        <color theme="0" tint="-0.499984740745262"/>
      </top>
      <bottom/>
      <diagonal/>
    </border>
    <border>
      <left style="thin">
        <color theme="0" tint="-0.34998626667073579"/>
      </left>
      <right style="thin">
        <color theme="0" tint="-0.34998626667073579"/>
      </right>
      <top style="thin">
        <color theme="0" tint="-0.34998626667073579"/>
      </top>
      <bottom style="medium">
        <color theme="0" tint="-0.499984740745262"/>
      </bottom>
      <diagonal/>
    </border>
    <border>
      <left style="thin">
        <color theme="0" tint="-0.34998626667073579"/>
      </left>
      <right style="thin">
        <color theme="0" tint="-0.34998626667073579"/>
      </right>
      <top/>
      <bottom style="medium">
        <color theme="0" tint="-0.499984740745262"/>
      </bottom>
      <diagonal/>
    </border>
    <border>
      <left style="thin">
        <color theme="0" tint="-0.34998626667073579"/>
      </left>
      <right style="medium">
        <color theme="0" tint="-0.499984740745262"/>
      </right>
      <top style="thin">
        <color theme="0" tint="-0.34998626667073579"/>
      </top>
      <bottom style="medium">
        <color theme="0" tint="-0.499984740745262"/>
      </bottom>
      <diagonal/>
    </border>
    <border>
      <left style="thin">
        <color theme="0" tint="-0.34998626667073579"/>
      </left>
      <right style="medium">
        <color theme="0" tint="-0.499984740745262"/>
      </right>
      <top/>
      <bottom style="thin">
        <color theme="0" tint="-0.34998626667073579"/>
      </bottom>
      <diagonal/>
    </border>
    <border>
      <left style="thin">
        <color theme="0" tint="-0.34998626667073579"/>
      </left>
      <right/>
      <top style="medium">
        <color theme="0" tint="-0.499984740745262"/>
      </top>
      <bottom style="thin">
        <color theme="0" tint="-0.34998626667073579"/>
      </bottom>
      <diagonal/>
    </border>
    <border>
      <left/>
      <right/>
      <top style="medium">
        <color theme="0" tint="-0.499984740745262"/>
      </top>
      <bottom style="thin">
        <color theme="0" tint="-0.34998626667073579"/>
      </bottom>
      <diagonal/>
    </border>
    <border>
      <left/>
      <right style="thin">
        <color theme="0" tint="-0.34998626667073579"/>
      </right>
      <top style="medium">
        <color theme="0" tint="-0.499984740745262"/>
      </top>
      <bottom style="thin">
        <color theme="0" tint="-0.34998626667073579"/>
      </bottom>
      <diagonal/>
    </border>
    <border>
      <left style="thin">
        <color theme="0" tint="-0.34998626667073579"/>
      </left>
      <right style="thin">
        <color theme="0" tint="-0.34998626667073579"/>
      </right>
      <top style="medium">
        <color theme="0" tint="-0.499984740745262"/>
      </top>
      <bottom style="thin">
        <color theme="0" tint="-0.34998626667073579"/>
      </bottom>
      <diagonal/>
    </border>
    <border>
      <left style="thin">
        <color theme="0" tint="-0.34998626667073579"/>
      </left>
      <right style="medium">
        <color theme="0" tint="-0.499984740745262"/>
      </right>
      <top style="medium">
        <color theme="0" tint="-0.499984740745262"/>
      </top>
      <bottom style="thin">
        <color theme="0" tint="-0.34998626667073579"/>
      </bottom>
      <diagonal/>
    </border>
    <border>
      <left style="thin">
        <color theme="0" tint="-0.34998626667073579"/>
      </left>
      <right style="medium">
        <color theme="0" tint="-0.34998626667073579"/>
      </right>
      <top style="medium">
        <color theme="0" tint="-0.34998626667073579"/>
      </top>
      <bottom style="medium">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right/>
      <top/>
      <bottom style="medium">
        <color theme="0" tint="-0.4999847407452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style="thin">
        <color theme="0" tint="-0.34998626667073579"/>
      </right>
      <top style="medium">
        <color theme="0" tint="-0.34998626667073579"/>
      </top>
      <bottom style="medium">
        <color theme="0" tint="-0.34998626667073579"/>
      </bottom>
      <diagonal/>
    </border>
    <border>
      <left/>
      <right/>
      <top/>
      <bottom style="thin">
        <color indexed="64"/>
      </bottom>
      <diagonal/>
    </border>
    <border>
      <left/>
      <right/>
      <top/>
      <bottom style="double">
        <color indexed="64"/>
      </bottom>
      <diagonal/>
    </border>
  </borders>
  <cellStyleXfs count="1">
    <xf numFmtId="0" fontId="0" fillId="0" borderId="0"/>
  </cellStyleXfs>
  <cellXfs count="91">
    <xf numFmtId="0" fontId="0" fillId="0" borderId="0" xfId="0"/>
    <xf numFmtId="0" fontId="1" fillId="2" borderId="0" xfId="0" applyFont="1" applyFill="1" applyAlignment="1">
      <alignment horizontal="center" vertical="center"/>
    </xf>
    <xf numFmtId="0" fontId="1" fillId="2" borderId="0" xfId="0" applyFont="1" applyFill="1" applyAlignment="1">
      <alignment horizontal="center" vertical="center" wrapText="1"/>
    </xf>
    <xf numFmtId="164" fontId="0" fillId="0" borderId="0" xfId="0" applyNumberFormat="1"/>
    <xf numFmtId="0" fontId="1" fillId="2" borderId="21" xfId="0" applyFont="1" applyFill="1" applyBorder="1"/>
    <xf numFmtId="0" fontId="9" fillId="6" borderId="21" xfId="0" applyFont="1" applyFill="1" applyBorder="1"/>
    <xf numFmtId="0" fontId="0" fillId="0" borderId="21" xfId="0" applyBorder="1"/>
    <xf numFmtId="0" fontId="7" fillId="3" borderId="21" xfId="0" applyFont="1" applyFill="1" applyBorder="1"/>
    <xf numFmtId="9" fontId="1" fillId="2" borderId="21" xfId="0" applyNumberFormat="1" applyFont="1" applyFill="1" applyBorder="1"/>
    <xf numFmtId="0" fontId="0" fillId="3" borderId="22" xfId="0" applyFill="1" applyBorder="1"/>
    <xf numFmtId="1" fontId="9" fillId="6" borderId="22" xfId="0" applyNumberFormat="1" applyFont="1" applyFill="1" applyBorder="1"/>
    <xf numFmtId="0" fontId="7" fillId="3" borderId="22" xfId="0" applyFont="1" applyFill="1" applyBorder="1"/>
    <xf numFmtId="9" fontId="0" fillId="0" borderId="0" xfId="0" applyNumberFormat="1"/>
    <xf numFmtId="0" fontId="0" fillId="0" borderId="0" xfId="0" applyAlignment="1" applyProtection="1">
      <alignment wrapText="1"/>
    </xf>
    <xf numFmtId="0" fontId="0" fillId="0" borderId="0" xfId="0" applyProtection="1"/>
    <xf numFmtId="0" fontId="2" fillId="0" borderId="0" xfId="0" applyFont="1" applyProtection="1"/>
    <xf numFmtId="0" fontId="3" fillId="0" borderId="0" xfId="0" applyFont="1" applyAlignment="1" applyProtection="1"/>
    <xf numFmtId="0" fontId="3" fillId="0" borderId="0" xfId="0" applyFont="1" applyAlignment="1" applyProtection="1">
      <alignment horizontal="left" wrapText="1"/>
    </xf>
    <xf numFmtId="2" fontId="0" fillId="0" borderId="1" xfId="0" applyNumberFormat="1" applyBorder="1" applyProtection="1"/>
    <xf numFmtId="0" fontId="0" fillId="0" borderId="1" xfId="0" applyBorder="1" applyAlignment="1" applyProtection="1">
      <alignment wrapText="1"/>
      <protection locked="0"/>
    </xf>
    <xf numFmtId="0" fontId="10" fillId="0" borderId="0" xfId="0" applyFont="1" applyProtection="1"/>
    <xf numFmtId="0" fontId="5" fillId="0" borderId="0" xfId="0" applyFont="1" applyAlignment="1" applyProtection="1">
      <alignment wrapText="1"/>
    </xf>
    <xf numFmtId="0" fontId="0" fillId="0" borderId="0" xfId="0" applyAlignment="1" applyProtection="1">
      <alignment vertical="center" wrapText="1"/>
    </xf>
    <xf numFmtId="0" fontId="0" fillId="0" borderId="2" xfId="0" applyBorder="1" applyAlignment="1" applyProtection="1">
      <alignment wrapText="1"/>
    </xf>
    <xf numFmtId="0" fontId="0" fillId="0" borderId="2" xfId="0" applyFont="1" applyBorder="1" applyAlignment="1" applyProtection="1">
      <alignment wrapText="1"/>
    </xf>
    <xf numFmtId="0" fontId="0" fillId="0" borderId="0" xfId="0" applyFont="1" applyProtection="1"/>
    <xf numFmtId="0" fontId="6" fillId="5" borderId="7" xfId="0" applyFont="1" applyFill="1" applyBorder="1" applyAlignment="1" applyProtection="1">
      <alignment horizontal="center" vertical="center" wrapText="1"/>
    </xf>
    <xf numFmtId="0" fontId="6" fillId="5" borderId="7" xfId="0" applyFont="1" applyFill="1" applyBorder="1" applyAlignment="1" applyProtection="1">
      <alignment horizontal="center" vertical="center"/>
    </xf>
    <xf numFmtId="0" fontId="6" fillId="4" borderId="7" xfId="0" applyFont="1" applyFill="1" applyBorder="1" applyAlignment="1" applyProtection="1">
      <alignment horizontal="center" vertical="center" wrapText="1"/>
    </xf>
    <xf numFmtId="0" fontId="6" fillId="4" borderId="9" xfId="0" applyFont="1" applyFill="1" applyBorder="1" applyAlignment="1" applyProtection="1">
      <alignment horizontal="center" vertical="center"/>
    </xf>
    <xf numFmtId="0" fontId="1" fillId="2" borderId="25" xfId="0"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wrapText="1"/>
    </xf>
    <xf numFmtId="0" fontId="1" fillId="2" borderId="18" xfId="0" applyFont="1" applyFill="1" applyBorder="1" applyAlignment="1" applyProtection="1">
      <alignment horizontal="center" vertical="center" wrapText="1"/>
    </xf>
    <xf numFmtId="0" fontId="1" fillId="2" borderId="5"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0" fontId="1" fillId="2" borderId="19" xfId="0" applyFont="1" applyFill="1" applyBorder="1" applyAlignment="1" applyProtection="1">
      <alignment horizontal="center" vertical="center" wrapText="1"/>
    </xf>
    <xf numFmtId="2" fontId="0" fillId="0" borderId="5" xfId="0" applyNumberFormat="1" applyBorder="1" applyProtection="1"/>
    <xf numFmtId="2" fontId="0" fillId="0" borderId="19" xfId="0" applyNumberFormat="1" applyBorder="1" applyProtection="1"/>
    <xf numFmtId="2" fontId="2" fillId="3" borderId="26" xfId="0" applyNumberFormat="1" applyFont="1" applyFill="1" applyBorder="1" applyProtection="1"/>
    <xf numFmtId="2" fontId="2" fillId="3" borderId="27" xfId="0" applyNumberFormat="1" applyFont="1" applyFill="1" applyBorder="1" applyProtection="1"/>
    <xf numFmtId="2" fontId="2" fillId="3" borderId="16" xfId="0" applyNumberFormat="1" applyFont="1" applyFill="1" applyBorder="1" applyProtection="1"/>
    <xf numFmtId="0" fontId="2" fillId="3" borderId="26" xfId="0" applyFont="1" applyFill="1" applyBorder="1" applyAlignment="1" applyProtection="1">
      <alignment wrapText="1"/>
    </xf>
    <xf numFmtId="0" fontId="2" fillId="3" borderId="27" xfId="0" applyFont="1" applyFill="1" applyBorder="1" applyAlignment="1" applyProtection="1">
      <alignment wrapText="1"/>
    </xf>
    <xf numFmtId="20" fontId="2" fillId="3" borderId="27" xfId="0" applyNumberFormat="1" applyFont="1" applyFill="1" applyBorder="1" applyAlignment="1" applyProtection="1">
      <alignment wrapText="1"/>
    </xf>
    <xf numFmtId="2" fontId="2" fillId="3" borderId="27" xfId="0" applyNumberFormat="1" applyFont="1" applyFill="1" applyBorder="1" applyAlignment="1" applyProtection="1">
      <alignment wrapText="1"/>
    </xf>
    <xf numFmtId="0" fontId="3" fillId="0" borderId="0" xfId="0" applyFont="1" applyAlignment="1" applyProtection="1">
      <alignment horizontal="left" wrapText="1"/>
    </xf>
    <xf numFmtId="0" fontId="3" fillId="0" borderId="0" xfId="0" applyFont="1"/>
    <xf numFmtId="20" fontId="0" fillId="0" borderId="1" xfId="0" applyNumberFormat="1" applyBorder="1" applyProtection="1">
      <protection locked="0"/>
    </xf>
    <xf numFmtId="20" fontId="0" fillId="0" borderId="1" xfId="0" applyNumberFormat="1" applyBorder="1" applyAlignment="1" applyProtection="1">
      <alignment wrapText="1"/>
      <protection locked="0"/>
    </xf>
    <xf numFmtId="0" fontId="6" fillId="2" borderId="21" xfId="0" applyFont="1" applyFill="1" applyBorder="1" applyAlignment="1">
      <alignment vertical="center"/>
    </xf>
    <xf numFmtId="0" fontId="13" fillId="7" borderId="21" xfId="0" applyFont="1" applyFill="1" applyBorder="1" applyAlignment="1">
      <alignment vertical="center"/>
    </xf>
    <xf numFmtId="0" fontId="14" fillId="3" borderId="21" xfId="0" applyFont="1" applyFill="1" applyBorder="1" applyAlignment="1">
      <alignment horizontal="center" vertical="center" wrapText="1"/>
    </xf>
    <xf numFmtId="0" fontId="6" fillId="2" borderId="21" xfId="0" applyFont="1" applyFill="1" applyBorder="1" applyAlignment="1">
      <alignment horizontal="center" vertical="center"/>
    </xf>
    <xf numFmtId="0" fontId="0" fillId="0" borderId="0" xfId="0" applyAlignment="1">
      <alignment vertical="center"/>
    </xf>
    <xf numFmtId="20" fontId="8" fillId="7" borderId="21" xfId="0" applyNumberFormat="1" applyFont="1" applyFill="1" applyBorder="1"/>
    <xf numFmtId="20" fontId="0" fillId="0" borderId="21" xfId="0" applyNumberFormat="1" applyBorder="1"/>
    <xf numFmtId="9" fontId="13" fillId="7" borderId="21" xfId="0" applyNumberFormat="1" applyFont="1" applyFill="1" applyBorder="1"/>
    <xf numFmtId="0" fontId="15" fillId="0" borderId="0" xfId="0" applyFont="1"/>
    <xf numFmtId="9" fontId="0" fillId="0" borderId="29" xfId="0" applyNumberFormat="1" applyBorder="1"/>
    <xf numFmtId="0" fontId="16" fillId="0" borderId="0" xfId="0" applyFont="1"/>
    <xf numFmtId="0" fontId="7" fillId="0" borderId="0" xfId="0" applyFont="1"/>
    <xf numFmtId="9" fontId="7" fillId="0" borderId="0" xfId="0" applyNumberFormat="1" applyFont="1"/>
    <xf numFmtId="9" fontId="7" fillId="0" borderId="29" xfId="0" applyNumberFormat="1" applyFont="1" applyBorder="1"/>
    <xf numFmtId="0" fontId="0" fillId="0" borderId="1" xfId="0" applyBorder="1" applyAlignment="1" applyProtection="1">
      <alignment wrapText="1"/>
    </xf>
    <xf numFmtId="0" fontId="11" fillId="0" borderId="20" xfId="0" applyFont="1" applyBorder="1" applyAlignment="1" applyProtection="1">
      <alignment horizontal="left"/>
    </xf>
    <xf numFmtId="0" fontId="0" fillId="0" borderId="0" xfId="0" applyAlignment="1" applyProtection="1">
      <alignment horizontal="center" wrapText="1"/>
    </xf>
    <xf numFmtId="0" fontId="0" fillId="0" borderId="0" xfId="0" applyAlignment="1" applyProtection="1">
      <alignment horizontal="left"/>
    </xf>
    <xf numFmtId="0" fontId="3" fillId="0" borderId="0" xfId="0" applyFont="1" applyAlignment="1" applyProtection="1">
      <alignment horizontal="left" vertical="center" wrapText="1"/>
    </xf>
    <xf numFmtId="0" fontId="3" fillId="0" borderId="0" xfId="0" applyFont="1" applyAlignment="1" applyProtection="1">
      <alignment horizontal="left" wrapText="1"/>
    </xf>
    <xf numFmtId="0" fontId="0" fillId="0" borderId="0" xfId="0" applyAlignment="1">
      <alignment horizontal="left" wrapText="1"/>
    </xf>
    <xf numFmtId="0" fontId="6" fillId="4" borderId="14" xfId="0" applyFont="1" applyFill="1" applyBorder="1" applyAlignment="1" applyProtection="1">
      <alignment horizontal="center" vertical="center" wrapText="1"/>
    </xf>
    <xf numFmtId="0" fontId="6" fillId="4" borderId="15" xfId="0" applyFont="1" applyFill="1" applyBorder="1" applyAlignment="1" applyProtection="1">
      <alignment horizontal="center" vertical="center" wrapText="1"/>
    </xf>
    <xf numFmtId="49" fontId="1" fillId="2" borderId="3" xfId="0" applyNumberFormat="1" applyFont="1" applyFill="1" applyBorder="1" applyAlignment="1" applyProtection="1">
      <alignment horizontal="center" vertical="center" wrapText="1"/>
    </xf>
    <xf numFmtId="49" fontId="1" fillId="2" borderId="4" xfId="0" applyNumberFormat="1" applyFont="1" applyFill="1" applyBorder="1" applyAlignment="1" applyProtection="1">
      <alignment horizontal="center" vertical="center" wrapText="1"/>
    </xf>
    <xf numFmtId="0" fontId="6" fillId="2" borderId="6"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6" fillId="5" borderId="11" xfId="0" applyFont="1" applyFill="1" applyBorder="1" applyAlignment="1" applyProtection="1">
      <alignment horizontal="center" vertical="center" wrapText="1"/>
    </xf>
    <xf numFmtId="0" fontId="6" fillId="5" borderId="12" xfId="0" applyFont="1" applyFill="1" applyBorder="1" applyAlignment="1" applyProtection="1">
      <alignment horizontal="center" vertical="center" wrapText="1"/>
    </xf>
    <xf numFmtId="0" fontId="6" fillId="5" borderId="13" xfId="0" applyFont="1" applyFill="1" applyBorder="1" applyAlignment="1" applyProtection="1">
      <alignment horizontal="center" vertical="center" wrapText="1"/>
    </xf>
    <xf numFmtId="0" fontId="12" fillId="0" borderId="28" xfId="0" applyFont="1" applyBorder="1" applyAlignment="1">
      <alignment horizontal="left"/>
    </xf>
    <xf numFmtId="0" fontId="9" fillId="6" borderId="22" xfId="0" applyFont="1" applyFill="1" applyBorder="1" applyAlignment="1">
      <alignment horizontal="right" vertical="center"/>
    </xf>
    <xf numFmtId="0" fontId="9" fillId="6" borderId="23" xfId="0" applyFont="1" applyFill="1" applyBorder="1" applyAlignment="1">
      <alignment horizontal="right" vertical="center"/>
    </xf>
    <xf numFmtId="9" fontId="13" fillId="7" borderId="22" xfId="0" applyNumberFormat="1" applyFont="1" applyFill="1" applyBorder="1" applyAlignment="1">
      <alignment horizontal="right" vertical="center"/>
    </xf>
    <xf numFmtId="0" fontId="2" fillId="0" borderId="23" xfId="0" applyFont="1" applyBorder="1" applyAlignment="1">
      <alignment horizontal="right" vertical="center"/>
    </xf>
    <xf numFmtId="0" fontId="0" fillId="0" borderId="24" xfId="0" applyBorder="1" applyAlignment="1">
      <alignment horizontal="right" vertical="center"/>
    </xf>
    <xf numFmtId="0" fontId="0" fillId="0" borderId="23" xfId="0" applyBorder="1" applyAlignment="1">
      <alignment horizontal="right" vertical="center"/>
    </xf>
    <xf numFmtId="0" fontId="2" fillId="0" borderId="24" xfId="0" applyFont="1" applyBorder="1" applyAlignment="1">
      <alignment horizontal="right" vertical="center"/>
    </xf>
    <xf numFmtId="2" fontId="2" fillId="8" borderId="1" xfId="0" applyNumberFormat="1" applyFont="1" applyFill="1" applyBorder="1" applyProtection="1"/>
    <xf numFmtId="2" fontId="2" fillId="5" borderId="27" xfId="0" applyNumberFormat="1" applyFont="1" applyFill="1" applyBorder="1" applyProtection="1"/>
    <xf numFmtId="2" fontId="2" fillId="4" borderId="16" xfId="0" applyNumberFormat="1" applyFont="1" applyFill="1" applyBorder="1" applyProtection="1"/>
    <xf numFmtId="2" fontId="2" fillId="9" borderId="10" xfId="0" applyNumberFormat="1" applyFont="1" applyFill="1" applyBorder="1" applyProtection="1"/>
  </cellXfs>
  <cellStyles count="1">
    <cellStyle name="Standard" xfId="0" builtinId="0"/>
  </cellStyles>
  <dxfs count="0"/>
  <tableStyles count="0" defaultTableStyle="TableStyleMedium2" defaultPivotStyle="PivotStyleLight16"/>
  <colors>
    <mruColors>
      <color rgb="FF6FA0DB"/>
      <color rgb="FFBFD5EF"/>
      <color rgb="FF3CC47D"/>
      <color rgb="FFC6EFCE"/>
      <color rgb="FF00602B"/>
      <color rgb="FF8AE294"/>
      <color rgb="FFFAE6A4"/>
      <color rgb="FFFFFFCC"/>
      <color rgb="FF33CD45"/>
      <color rgb="FF2CB2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16783-FE34-4DEC-9F40-7712E5DA7A1D}">
  <sheetPr>
    <tabColor rgb="FF6FA0DB"/>
  </sheetPr>
  <dimension ref="A1:P18"/>
  <sheetViews>
    <sheetView tabSelected="1" topLeftCell="B1" zoomScale="110" zoomScaleNormal="110" workbookViewId="0">
      <pane ySplit="18" topLeftCell="A19" activePane="bottomLeft" state="frozen"/>
      <selection activeCell="B1" sqref="B1"/>
      <selection pane="bottomLeft" activeCell="B1" sqref="B1:K1"/>
    </sheetView>
  </sheetViews>
  <sheetFormatPr baseColWidth="10" defaultColWidth="10.85546875" defaultRowHeight="15" x14ac:dyDescent="0.25"/>
  <cols>
    <col min="1" max="1" width="10.5703125" style="13" hidden="1" customWidth="1"/>
    <col min="2" max="3" width="25.5703125" style="13" customWidth="1"/>
    <col min="4" max="4" width="15.5703125" style="13" customWidth="1"/>
    <col min="5" max="7" width="14.7109375" style="13" customWidth="1"/>
    <col min="8" max="8" width="15.5703125" style="13" customWidth="1"/>
    <col min="9" max="10" width="14.7109375" style="14" customWidth="1"/>
    <col min="11" max="11" width="14.7109375" style="13" customWidth="1"/>
    <col min="12" max="13" width="13.42578125" style="14" customWidth="1"/>
    <col min="14" max="16" width="15.5703125" style="14" hidden="1" customWidth="1"/>
    <col min="17" max="20" width="15.5703125" style="14" customWidth="1"/>
    <col min="21" max="16384" width="10.85546875" style="14"/>
  </cols>
  <sheetData>
    <row r="1" spans="1:16" ht="21" x14ac:dyDescent="0.35">
      <c r="B1" s="66" t="s">
        <v>49</v>
      </c>
      <c r="C1" s="66"/>
      <c r="D1" s="66"/>
      <c r="E1" s="66"/>
      <c r="F1" s="66"/>
      <c r="G1" s="66"/>
      <c r="H1" s="66"/>
      <c r="I1" s="66"/>
      <c r="J1" s="66"/>
      <c r="K1" s="66"/>
    </row>
    <row r="2" spans="1:16" x14ac:dyDescent="0.25">
      <c r="B2" s="65"/>
      <c r="C2" s="65"/>
      <c r="D2" s="65"/>
      <c r="E2" s="65"/>
      <c r="F2" s="65"/>
      <c r="G2" s="65"/>
      <c r="H2" s="65"/>
      <c r="I2" s="65"/>
      <c r="J2" s="65"/>
      <c r="K2" s="65"/>
      <c r="L2" s="15"/>
      <c r="M2" s="15"/>
      <c r="N2" s="15"/>
    </row>
    <row r="3" spans="1:16" ht="58.5" customHeight="1" x14ac:dyDescent="0.25">
      <c r="B3" s="67" t="s">
        <v>50</v>
      </c>
      <c r="C3" s="67"/>
      <c r="D3" s="67"/>
      <c r="E3" s="67"/>
      <c r="F3" s="67"/>
      <c r="G3" s="67"/>
      <c r="H3" s="67"/>
      <c r="I3" s="67"/>
      <c r="J3" s="67"/>
      <c r="K3" s="67"/>
      <c r="L3" s="16"/>
      <c r="M3" s="16"/>
      <c r="N3" s="16"/>
    </row>
    <row r="4" spans="1:16" x14ac:dyDescent="0.25">
      <c r="B4" s="68"/>
      <c r="C4" s="68"/>
      <c r="D4" s="68"/>
      <c r="E4" s="68"/>
      <c r="F4" s="68"/>
      <c r="G4" s="68"/>
      <c r="H4" s="68"/>
      <c r="I4" s="68"/>
      <c r="J4" s="69"/>
      <c r="K4" s="69"/>
      <c r="L4" s="17"/>
      <c r="M4" s="45"/>
      <c r="N4" s="17"/>
    </row>
    <row r="5" spans="1:16" s="20" customFormat="1" ht="19.5" thickBot="1" x14ac:dyDescent="0.35">
      <c r="A5" s="13"/>
      <c r="B5" s="64" t="s">
        <v>48</v>
      </c>
      <c r="C5" s="64"/>
      <c r="D5" s="64"/>
      <c r="E5" s="64"/>
      <c r="F5" s="64"/>
      <c r="G5" s="64"/>
      <c r="H5" s="64"/>
      <c r="I5" s="64"/>
      <c r="J5" s="64"/>
      <c r="K5" s="64"/>
    </row>
    <row r="6" spans="1:16" s="22" customFormat="1" ht="28.5" customHeight="1" x14ac:dyDescent="0.2">
      <c r="A6" s="72" t="s">
        <v>9</v>
      </c>
      <c r="B6" s="74" t="s">
        <v>1</v>
      </c>
      <c r="C6" s="74" t="s">
        <v>2</v>
      </c>
      <c r="D6" s="76" t="s">
        <v>13</v>
      </c>
      <c r="E6" s="77"/>
      <c r="F6" s="77"/>
      <c r="G6" s="78"/>
      <c r="H6" s="70" t="s">
        <v>34</v>
      </c>
      <c r="I6" s="70"/>
      <c r="J6" s="70"/>
      <c r="K6" s="71"/>
      <c r="L6" s="21"/>
      <c r="M6" s="21"/>
      <c r="N6" s="30" t="s">
        <v>23</v>
      </c>
      <c r="O6" s="31" t="s">
        <v>24</v>
      </c>
      <c r="P6" s="32" t="s">
        <v>25</v>
      </c>
    </row>
    <row r="7" spans="1:16" s="22" customFormat="1" ht="15.75" thickBot="1" x14ac:dyDescent="0.3">
      <c r="A7" s="73"/>
      <c r="B7" s="75"/>
      <c r="C7" s="75"/>
      <c r="D7" s="26" t="s">
        <v>3</v>
      </c>
      <c r="E7" s="26" t="s">
        <v>10</v>
      </c>
      <c r="F7" s="26" t="s">
        <v>11</v>
      </c>
      <c r="G7" s="27" t="s">
        <v>12</v>
      </c>
      <c r="H7" s="28" t="s">
        <v>3</v>
      </c>
      <c r="I7" s="28" t="s">
        <v>10</v>
      </c>
      <c r="J7" s="28" t="s">
        <v>11</v>
      </c>
      <c r="K7" s="29" t="s">
        <v>12</v>
      </c>
      <c r="L7" s="14"/>
      <c r="M7" s="14"/>
      <c r="N7" s="33" t="s">
        <v>35</v>
      </c>
      <c r="O7" s="34" t="s">
        <v>35</v>
      </c>
      <c r="P7" s="35" t="s">
        <v>35</v>
      </c>
    </row>
    <row r="8" spans="1:16" x14ac:dyDescent="0.25">
      <c r="A8" s="23">
        <v>42923</v>
      </c>
      <c r="B8" s="19"/>
      <c r="C8" s="19"/>
      <c r="D8" s="19"/>
      <c r="E8" s="48"/>
      <c r="F8" s="47"/>
      <c r="G8" s="87">
        <f>((F8*24)-(E8*24))</f>
        <v>0</v>
      </c>
      <c r="H8" s="19"/>
      <c r="I8" s="48"/>
      <c r="J8" s="47"/>
      <c r="K8" s="90">
        <f>((J8*24)-(I8*24))</f>
        <v>0</v>
      </c>
      <c r="N8" s="36">
        <f t="shared" ref="N8:N17" si="0">SUMIFS(G8, D8, "Freitag")+SUMIFS(K8, H8, "Freitag")</f>
        <v>0</v>
      </c>
      <c r="O8" s="18">
        <f t="shared" ref="O8:O17" si="1">IF(AND(I8&lt;&gt;"", J8&lt;&gt;"", I8&lt;J8,I8&lt;TIME(8,30,0),J8&gt;TIME(8,0,0)),MAX(0,MIN(J8,TIME(10,0,0)) - MAX(I8, TIME(8,0,0))), 0)*24+IF(AND(E8&lt;&gt;"", F8&lt;&gt;"", E8&lt;F8,E8&lt;TIME(8,30,0),F8&gt;TIME(8,0,0)),MAX(0,MIN(F8,TIME(10,0,0)) - MAX(E8, TIME(8,0,0))), 0)*24</f>
        <v>0</v>
      </c>
      <c r="P8" s="37">
        <f t="shared" ref="P8:P17" si="2">IF(AND(I8&lt;&gt;"", J8&lt;&gt;"", I8&lt;J8,I8&lt;TIME(17,0,0),J8&gt;TIME(17,0,0)),MAX(0,MIN(J8,TIME(20,0,0)) - MAX(I8, TIME(17,0,0))), 0)*24+IF(AND(E8&lt;&gt;"", F8&lt;&gt;"", E8&lt;F8,E8&lt;TIME(17,0,0),F8&gt;TIME(17,0,0)),MAX(0,MIN(F8,TIME(20,0,0)) - MAX(E8, TIME(17,0,0))), 0)*24</f>
        <v>0</v>
      </c>
    </row>
    <row r="9" spans="1:16" x14ac:dyDescent="0.25">
      <c r="A9" s="23">
        <v>42923</v>
      </c>
      <c r="B9" s="63" t="str">
        <f>IF(OR(D9&lt;&gt;"",H9&lt;&gt;""),$B$8,"")</f>
        <v/>
      </c>
      <c r="C9" s="63" t="str">
        <f>IF(OR(D9&lt;&gt;"",H9&lt;&gt;""),$C$8,"")</f>
        <v/>
      </c>
      <c r="D9" s="19"/>
      <c r="E9" s="48"/>
      <c r="F9" s="47"/>
      <c r="G9" s="87">
        <f>((F9*24)-(E9*24))</f>
        <v>0</v>
      </c>
      <c r="H9" s="19"/>
      <c r="I9" s="48"/>
      <c r="J9" s="47"/>
      <c r="K9" s="90">
        <f>((J9*24)-(I9*24))</f>
        <v>0</v>
      </c>
      <c r="N9" s="36">
        <f t="shared" si="0"/>
        <v>0</v>
      </c>
      <c r="O9" s="18">
        <f t="shared" si="1"/>
        <v>0</v>
      </c>
      <c r="P9" s="37">
        <f t="shared" si="2"/>
        <v>0</v>
      </c>
    </row>
    <row r="10" spans="1:16" x14ac:dyDescent="0.25">
      <c r="A10" s="23">
        <v>42923</v>
      </c>
      <c r="B10" s="63" t="str">
        <f>IF(OR(D10&lt;&gt;"",H10&lt;&gt;""),$B$8,"")</f>
        <v/>
      </c>
      <c r="C10" s="63" t="str">
        <f t="shared" ref="C10:C17" si="3">IF(OR(D10&lt;&gt;"",H10&lt;&gt;""),$C$8,"")</f>
        <v/>
      </c>
      <c r="D10" s="19"/>
      <c r="E10" s="48"/>
      <c r="F10" s="47"/>
      <c r="G10" s="87">
        <f>((F10*24)-(E10*24))</f>
        <v>0</v>
      </c>
      <c r="H10" s="19"/>
      <c r="I10" s="48"/>
      <c r="J10" s="47"/>
      <c r="K10" s="90">
        <f t="shared" ref="K10:K17" si="4">((J10*24)-(I10*24))</f>
        <v>0</v>
      </c>
      <c r="N10" s="36">
        <f t="shared" si="0"/>
        <v>0</v>
      </c>
      <c r="O10" s="18">
        <f t="shared" si="1"/>
        <v>0</v>
      </c>
      <c r="P10" s="37">
        <f t="shared" si="2"/>
        <v>0</v>
      </c>
    </row>
    <row r="11" spans="1:16" x14ac:dyDescent="0.25">
      <c r="A11" s="23">
        <v>42923</v>
      </c>
      <c r="B11" s="63" t="str">
        <f t="shared" ref="B10:B17" si="5">IF(OR(D11&lt;&gt;"",H11&lt;&gt;""),$B$8,"")</f>
        <v/>
      </c>
      <c r="C11" s="63" t="str">
        <f t="shared" si="3"/>
        <v/>
      </c>
      <c r="D11" s="19"/>
      <c r="E11" s="48"/>
      <c r="F11" s="47"/>
      <c r="G11" s="87">
        <f t="shared" ref="G11:G17" si="6">((F11*24)-(E11*24))</f>
        <v>0</v>
      </c>
      <c r="H11" s="19"/>
      <c r="I11" s="47"/>
      <c r="J11" s="47"/>
      <c r="K11" s="90">
        <f t="shared" si="4"/>
        <v>0</v>
      </c>
      <c r="N11" s="36">
        <f t="shared" si="0"/>
        <v>0</v>
      </c>
      <c r="O11" s="18">
        <f t="shared" si="1"/>
        <v>0</v>
      </c>
      <c r="P11" s="37">
        <f t="shared" si="2"/>
        <v>0</v>
      </c>
    </row>
    <row r="12" spans="1:16" x14ac:dyDescent="0.25">
      <c r="A12" s="23"/>
      <c r="B12" s="63" t="str">
        <f t="shared" si="5"/>
        <v/>
      </c>
      <c r="C12" s="63" t="str">
        <f t="shared" si="3"/>
        <v/>
      </c>
      <c r="D12" s="19"/>
      <c r="E12" s="48"/>
      <c r="F12" s="47"/>
      <c r="G12" s="87">
        <f t="shared" si="6"/>
        <v>0</v>
      </c>
      <c r="H12" s="19"/>
      <c r="I12" s="47"/>
      <c r="J12" s="47"/>
      <c r="K12" s="90">
        <f t="shared" si="4"/>
        <v>0</v>
      </c>
      <c r="N12" s="36">
        <f t="shared" si="0"/>
        <v>0</v>
      </c>
      <c r="O12" s="18">
        <f t="shared" si="1"/>
        <v>0</v>
      </c>
      <c r="P12" s="37">
        <f t="shared" si="2"/>
        <v>0</v>
      </c>
    </row>
    <row r="13" spans="1:16" x14ac:dyDescent="0.25">
      <c r="A13" s="23"/>
      <c r="B13" s="63" t="str">
        <f t="shared" si="5"/>
        <v/>
      </c>
      <c r="C13" s="63" t="str">
        <f t="shared" si="3"/>
        <v/>
      </c>
      <c r="D13" s="19"/>
      <c r="E13" s="48"/>
      <c r="F13" s="47"/>
      <c r="G13" s="87">
        <f t="shared" si="6"/>
        <v>0</v>
      </c>
      <c r="H13" s="19"/>
      <c r="I13" s="47"/>
      <c r="J13" s="47"/>
      <c r="K13" s="90">
        <f t="shared" si="4"/>
        <v>0</v>
      </c>
      <c r="N13" s="36">
        <f t="shared" si="0"/>
        <v>0</v>
      </c>
      <c r="O13" s="18">
        <f t="shared" si="1"/>
        <v>0</v>
      </c>
      <c r="P13" s="37">
        <f t="shared" si="2"/>
        <v>0</v>
      </c>
    </row>
    <row r="14" spans="1:16" x14ac:dyDescent="0.25">
      <c r="A14" s="23"/>
      <c r="B14" s="63" t="str">
        <f t="shared" si="5"/>
        <v/>
      </c>
      <c r="C14" s="63" t="str">
        <f t="shared" si="3"/>
        <v/>
      </c>
      <c r="D14" s="19"/>
      <c r="E14" s="48"/>
      <c r="F14" s="47"/>
      <c r="G14" s="87">
        <f t="shared" si="6"/>
        <v>0</v>
      </c>
      <c r="H14" s="19"/>
      <c r="I14" s="47"/>
      <c r="J14" s="47"/>
      <c r="K14" s="90">
        <f t="shared" si="4"/>
        <v>0</v>
      </c>
      <c r="N14" s="36">
        <f t="shared" si="0"/>
        <v>0</v>
      </c>
      <c r="O14" s="18">
        <f t="shared" si="1"/>
        <v>0</v>
      </c>
      <c r="P14" s="37">
        <f t="shared" si="2"/>
        <v>0</v>
      </c>
    </row>
    <row r="15" spans="1:16" x14ac:dyDescent="0.25">
      <c r="A15" s="23"/>
      <c r="B15" s="63" t="str">
        <f t="shared" si="5"/>
        <v/>
      </c>
      <c r="C15" s="63" t="str">
        <f t="shared" si="3"/>
        <v/>
      </c>
      <c r="D15" s="19"/>
      <c r="E15" s="48"/>
      <c r="F15" s="47"/>
      <c r="G15" s="87">
        <f t="shared" si="6"/>
        <v>0</v>
      </c>
      <c r="H15" s="19"/>
      <c r="I15" s="47"/>
      <c r="J15" s="47"/>
      <c r="K15" s="90">
        <f t="shared" si="4"/>
        <v>0</v>
      </c>
      <c r="N15" s="36">
        <f t="shared" si="0"/>
        <v>0</v>
      </c>
      <c r="O15" s="18">
        <f t="shared" si="1"/>
        <v>0</v>
      </c>
      <c r="P15" s="37">
        <f t="shared" si="2"/>
        <v>0</v>
      </c>
    </row>
    <row r="16" spans="1:16" x14ac:dyDescent="0.25">
      <c r="A16" s="23"/>
      <c r="B16" s="63" t="str">
        <f t="shared" si="5"/>
        <v/>
      </c>
      <c r="C16" s="63" t="str">
        <f t="shared" si="3"/>
        <v/>
      </c>
      <c r="D16" s="19"/>
      <c r="E16" s="48"/>
      <c r="F16" s="47"/>
      <c r="G16" s="87">
        <f t="shared" si="6"/>
        <v>0</v>
      </c>
      <c r="H16" s="19"/>
      <c r="I16" s="47"/>
      <c r="J16" s="47"/>
      <c r="K16" s="90">
        <f t="shared" si="4"/>
        <v>0</v>
      </c>
      <c r="N16" s="36">
        <f t="shared" si="0"/>
        <v>0</v>
      </c>
      <c r="O16" s="18">
        <f t="shared" si="1"/>
        <v>0</v>
      </c>
      <c r="P16" s="37">
        <f t="shared" si="2"/>
        <v>0</v>
      </c>
    </row>
    <row r="17" spans="1:16" ht="15.75" thickBot="1" x14ac:dyDescent="0.3">
      <c r="A17" s="23"/>
      <c r="B17" s="63" t="str">
        <f t="shared" si="5"/>
        <v/>
      </c>
      <c r="C17" s="63" t="str">
        <f t="shared" si="3"/>
        <v/>
      </c>
      <c r="D17" s="19"/>
      <c r="E17" s="48"/>
      <c r="F17" s="47"/>
      <c r="G17" s="87">
        <f t="shared" si="6"/>
        <v>0</v>
      </c>
      <c r="H17" s="19"/>
      <c r="I17" s="47"/>
      <c r="J17" s="47"/>
      <c r="K17" s="90">
        <f t="shared" si="4"/>
        <v>0</v>
      </c>
      <c r="N17" s="36">
        <f t="shared" si="0"/>
        <v>0</v>
      </c>
      <c r="O17" s="18">
        <f t="shared" si="1"/>
        <v>0</v>
      </c>
      <c r="P17" s="37">
        <f t="shared" si="2"/>
        <v>0</v>
      </c>
    </row>
    <row r="18" spans="1:16" s="25" customFormat="1" ht="15.75" thickBot="1" x14ac:dyDescent="0.3">
      <c r="A18" s="24">
        <v>42923</v>
      </c>
      <c r="B18" s="41"/>
      <c r="C18" s="42"/>
      <c r="D18" s="42"/>
      <c r="E18" s="43"/>
      <c r="F18" s="43"/>
      <c r="G18" s="88">
        <f>SUBTOTAL(9,G8:G17)</f>
        <v>0</v>
      </c>
      <c r="H18" s="44"/>
      <c r="I18" s="44"/>
      <c r="J18" s="44"/>
      <c r="K18" s="89">
        <f>SUBTOTAL(9,K8:K17)</f>
        <v>0</v>
      </c>
      <c r="L18" s="14"/>
      <c r="M18" s="14"/>
      <c r="N18" s="38">
        <f>SUBTOTAL(9,N8:N17)</f>
        <v>0</v>
      </c>
      <c r="O18" s="39">
        <f>SUBTOTAL(9,O8:O17)</f>
        <v>0</v>
      </c>
      <c r="P18" s="40">
        <f>SUBTOTAL(9,P8:P17)</f>
        <v>0</v>
      </c>
    </row>
  </sheetData>
  <sheetProtection algorithmName="SHA-512" hashValue="omDxdYn82Ds/cKwqjTIJHJGFjw46rx9rsQES01f7TuArhbKB1fUxVtARV0QnxS926arCDl/olN51f3nu6tni0g==" saltValue="z6l8VxerE6dt/buNcql3EA==" spinCount="100000" sheet="1" objects="1" scenarios="1"/>
  <autoFilter ref="B6:K17" xr:uid="{43116783-FE34-4DEC-9F40-7712E5DA7A1D}">
    <filterColumn colId="2" showButton="0"/>
    <filterColumn colId="3" showButton="0"/>
    <filterColumn colId="4" showButton="0"/>
    <filterColumn colId="6" showButton="0"/>
    <filterColumn colId="7" showButton="0"/>
    <filterColumn colId="8" showButton="0"/>
  </autoFilter>
  <mergeCells count="10">
    <mergeCell ref="H6:K6"/>
    <mergeCell ref="A6:A7"/>
    <mergeCell ref="B6:B7"/>
    <mergeCell ref="C6:C7"/>
    <mergeCell ref="D6:G6"/>
    <mergeCell ref="B5:K5"/>
    <mergeCell ref="B2:K2"/>
    <mergeCell ref="B1:K1"/>
    <mergeCell ref="B3:K3"/>
    <mergeCell ref="B4:K4"/>
  </mergeCells>
  <dataValidations count="2">
    <dataValidation type="list" allowBlank="1" showInputMessage="1" showErrorMessage="1" sqref="J8:J17 F8:F17" xr:uid="{06EF704D-B698-4598-BF94-F4A42DFC967C}">
      <formula1>INDIRECT(IF(D8="Freitag","Zeiten_Fr","Zeiten_MoDo"))</formula1>
    </dataValidation>
    <dataValidation type="list" allowBlank="1" showInputMessage="1" showErrorMessage="1" sqref="I8:I17 E8:E17" xr:uid="{20791B00-7271-40AA-8625-5DA4C85A85DF}">
      <formula1>INDIRECT(IF(D8="Freitag","Zeiten_Fr","Zeiten_MoDo"))</formula1>
    </dataValidation>
  </dataValidations>
  <pageMargins left="0.7" right="0.7" top="0.78740157499999996" bottom="0.78740157499999996"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3">
        <x14:dataValidation type="list" allowBlank="1" showInputMessage="1" showErrorMessage="1" xr:uid="{56752EB7-943E-4607-A19E-427B65EF7D10}">
          <x14:formula1>
            <xm:f>Dropdown!#REF!</xm:f>
          </x14:formula1>
          <xm:sqref>D18 H18</xm:sqref>
        </x14:dataValidation>
        <x14:dataValidation type="list" allowBlank="1" showInputMessage="1" showErrorMessage="1" xr:uid="{14CB91B4-B01B-4ECD-942F-E47185D9DA8E}">
          <x14:formula1>
            <xm:f>Dropdown!$E$2:$E$50</xm:f>
          </x14:formula1>
          <xm:sqref>E18:F18 I18:J18</xm:sqref>
        </x14:dataValidation>
        <x14:dataValidation type="list" allowBlank="1" showInputMessage="1" showErrorMessage="1" xr:uid="{6801CE21-C043-444A-AEB7-BDB46ED7FB9F}">
          <x14:formula1>
            <xm:f>Dropdown!$B$2:$B$6</xm:f>
          </x14:formula1>
          <xm:sqref>H8:H17 D8:D17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6F25D-80B9-4554-B3DE-FB0229936EAD}">
  <dimension ref="A1:L38"/>
  <sheetViews>
    <sheetView workbookViewId="0">
      <selection activeCell="C39" sqref="C39"/>
    </sheetView>
  </sheetViews>
  <sheetFormatPr baseColWidth="10" defaultRowHeight="15" x14ac:dyDescent="0.25"/>
  <sheetData>
    <row r="1" spans="1:12" x14ac:dyDescent="0.25">
      <c r="A1" s="46" t="s">
        <v>38</v>
      </c>
    </row>
    <row r="2" spans="1:12" x14ac:dyDescent="0.25">
      <c r="A2" s="46"/>
    </row>
    <row r="4" spans="1:12" ht="18.75" x14ac:dyDescent="0.3">
      <c r="A4" s="79" t="s">
        <v>37</v>
      </c>
      <c r="B4" s="79"/>
      <c r="C4" s="79"/>
      <c r="D4" s="79"/>
      <c r="E4" s="79"/>
      <c r="F4" s="79"/>
      <c r="G4" s="79"/>
      <c r="H4" s="79"/>
    </row>
    <row r="5" spans="1:12" ht="30" x14ac:dyDescent="0.25">
      <c r="A5" s="49" t="s">
        <v>26</v>
      </c>
      <c r="B5" s="49" t="s">
        <v>27</v>
      </c>
      <c r="C5" s="49" t="s">
        <v>28</v>
      </c>
      <c r="D5" s="49" t="s">
        <v>29</v>
      </c>
      <c r="E5" s="49" t="s">
        <v>30</v>
      </c>
      <c r="F5" s="50" t="s">
        <v>31</v>
      </c>
      <c r="G5" s="51" t="s">
        <v>40</v>
      </c>
      <c r="H5" s="52" t="s">
        <v>17</v>
      </c>
      <c r="I5" s="53"/>
      <c r="J5" s="53"/>
      <c r="K5" s="53"/>
      <c r="L5" s="53"/>
    </row>
    <row r="6" spans="1:12" x14ac:dyDescent="0.25">
      <c r="A6" s="54">
        <v>0.33333333333333331</v>
      </c>
      <c r="B6" s="5">
        <v>1</v>
      </c>
      <c r="C6" s="5">
        <v>1</v>
      </c>
      <c r="D6" s="5">
        <v>1</v>
      </c>
      <c r="E6" s="5">
        <v>1</v>
      </c>
      <c r="F6" s="5">
        <v>1</v>
      </c>
      <c r="G6" s="80">
        <v>10</v>
      </c>
      <c r="H6" s="82">
        <f>G6/G19</f>
        <v>0.18181818181818182</v>
      </c>
    </row>
    <row r="7" spans="1:12" x14ac:dyDescent="0.25">
      <c r="A7" s="54">
        <v>0.375</v>
      </c>
      <c r="B7" s="5">
        <v>1</v>
      </c>
      <c r="C7" s="5">
        <v>1</v>
      </c>
      <c r="D7" s="5">
        <v>1</v>
      </c>
      <c r="E7" s="5">
        <v>1</v>
      </c>
      <c r="F7" s="5">
        <v>1</v>
      </c>
      <c r="G7" s="81"/>
      <c r="H7" s="83"/>
    </row>
    <row r="8" spans="1:12" x14ac:dyDescent="0.25">
      <c r="A8" s="55">
        <v>0.41666666666666669</v>
      </c>
      <c r="B8" s="6">
        <v>1</v>
      </c>
      <c r="C8" s="6">
        <v>1</v>
      </c>
      <c r="D8" s="6">
        <v>1</v>
      </c>
      <c r="E8" s="6">
        <v>1</v>
      </c>
      <c r="F8" s="5">
        <v>1</v>
      </c>
      <c r="G8" s="7">
        <v>5</v>
      </c>
      <c r="H8" s="8">
        <v>0.09</v>
      </c>
    </row>
    <row r="9" spans="1:12" x14ac:dyDescent="0.25">
      <c r="A9" s="55">
        <v>0.45833333333333331</v>
      </c>
      <c r="B9" s="6">
        <v>1</v>
      </c>
      <c r="C9" s="6">
        <v>1</v>
      </c>
      <c r="D9" s="6">
        <v>1</v>
      </c>
      <c r="E9" s="6">
        <v>1</v>
      </c>
      <c r="F9" s="5">
        <v>1</v>
      </c>
      <c r="G9" s="7">
        <v>5</v>
      </c>
      <c r="H9" s="8">
        <v>0.09</v>
      </c>
    </row>
    <row r="10" spans="1:12" x14ac:dyDescent="0.25">
      <c r="A10" s="55">
        <v>0.5</v>
      </c>
      <c r="B10" s="6">
        <v>1</v>
      </c>
      <c r="C10" s="6">
        <v>1</v>
      </c>
      <c r="D10" s="6">
        <v>1</v>
      </c>
      <c r="E10" s="6">
        <v>1</v>
      </c>
      <c r="F10" s="5">
        <v>1</v>
      </c>
      <c r="G10" s="7">
        <v>5</v>
      </c>
      <c r="H10" s="8">
        <v>0.09</v>
      </c>
    </row>
    <row r="11" spans="1:12" x14ac:dyDescent="0.25">
      <c r="A11" s="55">
        <v>0.54166666666666663</v>
      </c>
      <c r="B11" s="6">
        <v>1</v>
      </c>
      <c r="C11" s="6">
        <v>1</v>
      </c>
      <c r="D11" s="6">
        <v>1</v>
      </c>
      <c r="E11" s="6">
        <v>1</v>
      </c>
      <c r="F11" s="5">
        <v>1</v>
      </c>
      <c r="G11" s="7">
        <v>5</v>
      </c>
      <c r="H11" s="8">
        <v>0.09</v>
      </c>
    </row>
    <row r="12" spans="1:12" x14ac:dyDescent="0.25">
      <c r="A12" s="55">
        <v>0.58333333333333337</v>
      </c>
      <c r="B12" s="6">
        <v>1</v>
      </c>
      <c r="C12" s="6">
        <v>1</v>
      </c>
      <c r="D12" s="6">
        <v>1</v>
      </c>
      <c r="E12" s="6">
        <v>1</v>
      </c>
      <c r="F12" s="5">
        <v>1</v>
      </c>
      <c r="G12" s="7">
        <v>5</v>
      </c>
      <c r="H12" s="8">
        <v>0.09</v>
      </c>
    </row>
    <row r="13" spans="1:12" x14ac:dyDescent="0.25">
      <c r="A13" s="55">
        <v>0.625</v>
      </c>
      <c r="B13" s="6">
        <v>1</v>
      </c>
      <c r="C13" s="6">
        <v>1</v>
      </c>
      <c r="D13" s="6">
        <v>1</v>
      </c>
      <c r="E13" s="6">
        <v>1</v>
      </c>
      <c r="F13" s="5"/>
      <c r="G13" s="7">
        <v>4</v>
      </c>
      <c r="H13" s="8">
        <v>7.0000000000000007E-2</v>
      </c>
    </row>
    <row r="14" spans="1:12" x14ac:dyDescent="0.25">
      <c r="A14" s="55">
        <v>0.66666666666666663</v>
      </c>
      <c r="B14" s="6">
        <v>1</v>
      </c>
      <c r="C14" s="6">
        <v>1</v>
      </c>
      <c r="D14" s="6">
        <v>1</v>
      </c>
      <c r="E14" s="6">
        <v>1</v>
      </c>
      <c r="F14" s="5"/>
      <c r="G14" s="7">
        <v>4</v>
      </c>
      <c r="H14" s="8">
        <v>7.0000000000000007E-2</v>
      </c>
    </row>
    <row r="15" spans="1:12" x14ac:dyDescent="0.25">
      <c r="A15" s="54">
        <v>0.70833333333333337</v>
      </c>
      <c r="B15" s="5">
        <v>1</v>
      </c>
      <c r="C15" s="5">
        <v>1</v>
      </c>
      <c r="D15" s="5">
        <v>1</v>
      </c>
      <c r="E15" s="5">
        <v>1</v>
      </c>
      <c r="F15" s="5"/>
      <c r="G15" s="80">
        <v>12</v>
      </c>
      <c r="H15" s="82">
        <f>G15/G19</f>
        <v>0.21818181818181817</v>
      </c>
    </row>
    <row r="16" spans="1:12" x14ac:dyDescent="0.25">
      <c r="A16" s="54">
        <v>0.75</v>
      </c>
      <c r="B16" s="5">
        <v>1</v>
      </c>
      <c r="C16" s="5">
        <v>1</v>
      </c>
      <c r="D16" s="5">
        <v>1</v>
      </c>
      <c r="E16" s="5">
        <v>1</v>
      </c>
      <c r="F16" s="5"/>
      <c r="G16" s="84"/>
      <c r="H16" s="86"/>
    </row>
    <row r="17" spans="1:12" x14ac:dyDescent="0.25">
      <c r="A17" s="54">
        <v>0.79166666666666663</v>
      </c>
      <c r="B17" s="5">
        <v>1</v>
      </c>
      <c r="C17" s="5">
        <v>1</v>
      </c>
      <c r="D17" s="5">
        <v>1</v>
      </c>
      <c r="E17" s="5">
        <v>1</v>
      </c>
      <c r="F17" s="5"/>
      <c r="G17" s="84"/>
      <c r="H17" s="86"/>
    </row>
    <row r="18" spans="1:12" x14ac:dyDescent="0.25">
      <c r="A18" s="54">
        <v>0.83333333333333337</v>
      </c>
      <c r="B18" s="5"/>
      <c r="C18" s="5"/>
      <c r="D18" s="5"/>
      <c r="E18" s="5"/>
      <c r="F18" s="5"/>
      <c r="G18" s="85"/>
      <c r="H18" s="83"/>
    </row>
    <row r="19" spans="1:12" x14ac:dyDescent="0.25">
      <c r="A19" s="9" t="s">
        <v>41</v>
      </c>
      <c r="B19" s="9">
        <v>12</v>
      </c>
      <c r="C19" s="9">
        <v>12</v>
      </c>
      <c r="D19" s="9">
        <v>12</v>
      </c>
      <c r="E19" s="9">
        <v>12</v>
      </c>
      <c r="F19" s="10">
        <v>7</v>
      </c>
      <c r="G19" s="11">
        <v>55</v>
      </c>
      <c r="H19" s="4"/>
    </row>
    <row r="20" spans="1:12" x14ac:dyDescent="0.25">
      <c r="A20" s="4" t="s">
        <v>17</v>
      </c>
      <c r="B20" s="8">
        <v>0.22</v>
      </c>
      <c r="C20" s="8">
        <v>0.22</v>
      </c>
      <c r="D20" s="8">
        <v>0.22</v>
      </c>
      <c r="E20" s="8">
        <v>0.22</v>
      </c>
      <c r="F20" s="56">
        <f>F19/G19</f>
        <v>0.12727272727272726</v>
      </c>
      <c r="G20" s="4"/>
      <c r="H20" s="56">
        <f>(G6-2+G15+F19)/G19</f>
        <v>0.49090909090909091</v>
      </c>
    </row>
    <row r="23" spans="1:12" x14ac:dyDescent="0.25">
      <c r="A23" s="57" t="s">
        <v>32</v>
      </c>
    </row>
    <row r="24" spans="1:12" x14ac:dyDescent="0.25">
      <c r="A24" t="s">
        <v>7</v>
      </c>
      <c r="B24" s="12"/>
      <c r="D24" s="12"/>
      <c r="E24" s="12">
        <f>F20</f>
        <v>0.12727272727272726</v>
      </c>
    </row>
    <row r="25" spans="1:12" x14ac:dyDescent="0.25">
      <c r="A25" t="s">
        <v>42</v>
      </c>
      <c r="B25" s="12"/>
      <c r="D25" s="12"/>
      <c r="E25" s="12">
        <f>H6</f>
        <v>0.18181818181818182</v>
      </c>
    </row>
    <row r="26" spans="1:12" ht="15.75" thickBot="1" x14ac:dyDescent="0.3">
      <c r="A26" t="s">
        <v>43</v>
      </c>
      <c r="B26" s="12"/>
      <c r="D26" s="12"/>
      <c r="E26" s="58">
        <f>H15</f>
        <v>0.21818181818181817</v>
      </c>
    </row>
    <row r="27" spans="1:12" ht="15.75" thickTop="1" x14ac:dyDescent="0.25">
      <c r="B27" s="12"/>
      <c r="D27" s="12"/>
      <c r="E27" s="12">
        <f>SUM(E24:E26)</f>
        <v>0.52727272727272723</v>
      </c>
      <c r="F27" t="s">
        <v>44</v>
      </c>
    </row>
    <row r="29" spans="1:12" x14ac:dyDescent="0.25">
      <c r="A29" s="59" t="s">
        <v>45</v>
      </c>
      <c r="B29" s="60"/>
      <c r="C29" s="60"/>
      <c r="D29" s="60"/>
      <c r="E29" s="60"/>
      <c r="F29" s="60"/>
      <c r="G29" s="60"/>
      <c r="H29" s="60"/>
      <c r="I29" s="60"/>
      <c r="J29" s="60"/>
      <c r="K29" s="60"/>
      <c r="L29" s="60"/>
    </row>
    <row r="30" spans="1:12" x14ac:dyDescent="0.25">
      <c r="A30" s="60" t="s">
        <v>7</v>
      </c>
      <c r="B30" s="60"/>
      <c r="C30" s="61">
        <v>1</v>
      </c>
      <c r="D30" s="61" t="s">
        <v>46</v>
      </c>
      <c r="E30" s="61">
        <f>E24*C30</f>
        <v>0.12727272727272726</v>
      </c>
      <c r="F30" s="60"/>
      <c r="G30" s="60"/>
      <c r="H30" s="60"/>
      <c r="I30" s="60"/>
      <c r="J30" s="60"/>
      <c r="K30" s="60"/>
      <c r="L30" s="60"/>
    </row>
    <row r="31" spans="1:12" x14ac:dyDescent="0.25">
      <c r="A31" s="60" t="s">
        <v>39</v>
      </c>
      <c r="B31" s="60"/>
      <c r="C31" s="61">
        <v>0.85</v>
      </c>
      <c r="D31" s="61" t="s">
        <v>46</v>
      </c>
      <c r="E31" s="61">
        <f>E25*C31</f>
        <v>0.15454545454545454</v>
      </c>
      <c r="F31" s="60"/>
      <c r="G31" s="60"/>
      <c r="H31" s="60"/>
      <c r="I31" s="60"/>
      <c r="J31" s="60"/>
      <c r="K31" s="60"/>
      <c r="L31" s="60"/>
    </row>
    <row r="32" spans="1:12" ht="15.75" thickBot="1" x14ac:dyDescent="0.3">
      <c r="A32" s="60" t="s">
        <v>33</v>
      </c>
      <c r="B32" s="60"/>
      <c r="C32" s="61">
        <v>0.7</v>
      </c>
      <c r="D32" s="61" t="s">
        <v>46</v>
      </c>
      <c r="E32" s="62">
        <f>E26*C32</f>
        <v>0.15272727272727271</v>
      </c>
      <c r="F32" s="60"/>
      <c r="G32" s="60"/>
      <c r="H32" s="60"/>
      <c r="I32" s="60"/>
      <c r="J32" s="60"/>
      <c r="K32" s="60"/>
      <c r="L32" s="60"/>
    </row>
    <row r="33" spans="1:12" ht="15.75" thickTop="1" x14ac:dyDescent="0.25">
      <c r="A33" s="60"/>
      <c r="B33" s="60"/>
      <c r="C33" s="60"/>
      <c r="D33" s="60"/>
      <c r="E33" s="61">
        <f>SUM(E30:E32)</f>
        <v>0.43454545454545451</v>
      </c>
      <c r="F33" s="60"/>
      <c r="G33" s="60"/>
      <c r="H33" s="60"/>
      <c r="I33" s="60"/>
      <c r="J33" s="60"/>
      <c r="K33" s="60"/>
      <c r="L33" s="60"/>
    </row>
    <row r="34" spans="1:12" x14ac:dyDescent="0.25">
      <c r="A34" s="60"/>
      <c r="B34" s="60"/>
      <c r="C34" s="60"/>
      <c r="D34" s="60"/>
      <c r="E34" s="60"/>
      <c r="F34" s="60"/>
      <c r="G34" s="60"/>
      <c r="H34" s="60"/>
      <c r="I34" s="60"/>
      <c r="J34" s="60"/>
      <c r="K34" s="60"/>
      <c r="L34" s="60"/>
    </row>
    <row r="35" spans="1:12" x14ac:dyDescent="0.25">
      <c r="A35" s="60"/>
      <c r="B35" s="60"/>
      <c r="C35" s="60"/>
      <c r="D35" s="60"/>
      <c r="E35" s="60"/>
      <c r="F35" s="60"/>
      <c r="G35" s="60"/>
      <c r="H35" s="60"/>
      <c r="I35" s="60"/>
      <c r="J35" s="60"/>
      <c r="K35" s="60"/>
      <c r="L35" s="60"/>
    </row>
    <row r="36" spans="1:12" x14ac:dyDescent="0.25">
      <c r="A36" s="60"/>
      <c r="B36" s="60"/>
      <c r="C36" s="60"/>
      <c r="D36" s="60"/>
      <c r="E36" s="60"/>
      <c r="F36" s="60"/>
      <c r="G36" s="60"/>
      <c r="H36" s="60"/>
      <c r="I36" s="60"/>
      <c r="J36" s="60"/>
      <c r="K36" s="60"/>
      <c r="L36" s="60"/>
    </row>
    <row r="37" spans="1:12" x14ac:dyDescent="0.25">
      <c r="A37" s="60"/>
      <c r="B37" s="60"/>
      <c r="C37" s="60"/>
      <c r="D37" s="60"/>
      <c r="E37" s="60"/>
      <c r="F37" s="60"/>
      <c r="G37" s="60"/>
      <c r="H37" s="60"/>
      <c r="I37" s="60"/>
      <c r="J37" s="60"/>
      <c r="K37" s="60"/>
      <c r="L37" s="60"/>
    </row>
    <row r="38" spans="1:12" x14ac:dyDescent="0.25">
      <c r="A38" s="60"/>
      <c r="B38" s="60"/>
      <c r="C38" s="60"/>
      <c r="D38" s="60"/>
      <c r="E38" s="60"/>
      <c r="F38" s="60"/>
      <c r="G38" s="60"/>
      <c r="H38" s="60"/>
      <c r="I38" s="60"/>
      <c r="J38" s="60"/>
      <c r="K38" s="60"/>
      <c r="L38" s="60"/>
    </row>
  </sheetData>
  <sheetProtection algorithmName="SHA-512" hashValue="y7m453wbfNg2jH5qHjmgJQuXEWRLKK+s6khpCzsqBd7D9AoUHr/79HP5LeyqaiIvF6XSOt2SK6VmoEOErEpmAg==" saltValue="JxTrblamu8lo0bG+LQezFQ==" spinCount="100000" sheet="1" objects="1" scenarios="1"/>
  <mergeCells count="5">
    <mergeCell ref="A4:H4"/>
    <mergeCell ref="G6:G7"/>
    <mergeCell ref="H6:H7"/>
    <mergeCell ref="G15:G18"/>
    <mergeCell ref="H15:H18"/>
  </mergeCells>
  <pageMargins left="0.7" right="0.7" top="0.78740157499999996" bottom="0.78740157499999996"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2A337-21E8-49CB-8687-9BD5FBDFD93D}">
  <dimension ref="A1:F50"/>
  <sheetViews>
    <sheetView workbookViewId="0">
      <selection activeCell="I15" sqref="I15"/>
    </sheetView>
  </sheetViews>
  <sheetFormatPr baseColWidth="10" defaultRowHeight="15" x14ac:dyDescent="0.25"/>
  <cols>
    <col min="2" max="2" width="17" customWidth="1"/>
    <col min="3" max="3" width="22.28515625" hidden="1" customWidth="1"/>
    <col min="4" max="4" width="34.5703125" hidden="1" customWidth="1"/>
    <col min="5" max="5" width="13.42578125" customWidth="1"/>
  </cols>
  <sheetData>
    <row r="1" spans="1:6" ht="30" x14ac:dyDescent="0.25">
      <c r="A1" s="1" t="s">
        <v>0</v>
      </c>
      <c r="B1" s="1" t="s">
        <v>14</v>
      </c>
      <c r="C1" s="1" t="s">
        <v>15</v>
      </c>
      <c r="D1" s="1" t="s">
        <v>18</v>
      </c>
      <c r="E1" s="2" t="s">
        <v>36</v>
      </c>
      <c r="F1" s="2" t="s">
        <v>47</v>
      </c>
    </row>
    <row r="2" spans="1:6" x14ac:dyDescent="0.25">
      <c r="B2" t="s">
        <v>4</v>
      </c>
      <c r="C2" t="s">
        <v>16</v>
      </c>
      <c r="D2" t="s">
        <v>16</v>
      </c>
      <c r="E2" s="3">
        <v>0.33333333333333331</v>
      </c>
      <c r="F2" s="3">
        <v>0.33333333333333331</v>
      </c>
    </row>
    <row r="3" spans="1:6" x14ac:dyDescent="0.25">
      <c r="B3" t="s">
        <v>5</v>
      </c>
      <c r="C3" t="s">
        <v>19</v>
      </c>
      <c r="D3" t="s">
        <v>22</v>
      </c>
      <c r="E3" s="3">
        <v>0.34375</v>
      </c>
      <c r="F3" s="3">
        <v>0.34375</v>
      </c>
    </row>
    <row r="4" spans="1:6" x14ac:dyDescent="0.25">
      <c r="B4" t="s">
        <v>6</v>
      </c>
      <c r="C4" t="s">
        <v>21</v>
      </c>
      <c r="E4" s="3">
        <v>0.35416666666666669</v>
      </c>
      <c r="F4" s="3">
        <v>0.35416666666666669</v>
      </c>
    </row>
    <row r="5" spans="1:6" x14ac:dyDescent="0.25">
      <c r="B5" t="s">
        <v>8</v>
      </c>
      <c r="C5" t="s">
        <v>20</v>
      </c>
      <c r="E5" s="3">
        <v>0.36458333333333331</v>
      </c>
      <c r="F5" s="3">
        <v>0.36458333333333331</v>
      </c>
    </row>
    <row r="6" spans="1:6" x14ac:dyDescent="0.25">
      <c r="B6" t="s">
        <v>7</v>
      </c>
      <c r="E6" s="3">
        <v>0.375</v>
      </c>
      <c r="F6" s="3">
        <v>0.375</v>
      </c>
    </row>
    <row r="7" spans="1:6" x14ac:dyDescent="0.25">
      <c r="E7" s="3">
        <v>0.38541666666666669</v>
      </c>
      <c r="F7" s="3">
        <v>0.38541666666666669</v>
      </c>
    </row>
    <row r="8" spans="1:6" x14ac:dyDescent="0.25">
      <c r="E8" s="3">
        <v>0.39583333333333331</v>
      </c>
      <c r="F8" s="3">
        <v>0.39583333333333331</v>
      </c>
    </row>
    <row r="9" spans="1:6" x14ac:dyDescent="0.25">
      <c r="E9" s="3">
        <v>0.40625</v>
      </c>
      <c r="F9" s="3">
        <v>0.40625</v>
      </c>
    </row>
    <row r="10" spans="1:6" x14ac:dyDescent="0.25">
      <c r="E10" s="3">
        <v>0.41666666666666669</v>
      </c>
      <c r="F10" s="3">
        <v>0.41666666666666669</v>
      </c>
    </row>
    <row r="11" spans="1:6" x14ac:dyDescent="0.25">
      <c r="E11" s="3">
        <v>0.42708333333333331</v>
      </c>
      <c r="F11" s="3">
        <v>0.42708333333333331</v>
      </c>
    </row>
    <row r="12" spans="1:6" x14ac:dyDescent="0.25">
      <c r="E12" s="3">
        <v>0.4375</v>
      </c>
      <c r="F12" s="3">
        <v>0.4375</v>
      </c>
    </row>
    <row r="13" spans="1:6" x14ac:dyDescent="0.25">
      <c r="E13" s="3">
        <v>0.44791666666666669</v>
      </c>
      <c r="F13" s="3">
        <v>0.44791666666666669</v>
      </c>
    </row>
    <row r="14" spans="1:6" x14ac:dyDescent="0.25">
      <c r="E14" s="3">
        <v>0.45833333333333331</v>
      </c>
      <c r="F14" s="3">
        <v>0.45833333333333331</v>
      </c>
    </row>
    <row r="15" spans="1:6" x14ac:dyDescent="0.25">
      <c r="E15" s="3">
        <v>0.46875</v>
      </c>
      <c r="F15" s="3">
        <v>0.46875</v>
      </c>
    </row>
    <row r="16" spans="1:6" x14ac:dyDescent="0.25">
      <c r="E16" s="3">
        <v>0.47916666666666669</v>
      </c>
      <c r="F16" s="3">
        <v>0.47916666666666669</v>
      </c>
    </row>
    <row r="17" spans="5:6" x14ac:dyDescent="0.25">
      <c r="E17" s="3">
        <v>0.48958333333333331</v>
      </c>
      <c r="F17" s="3">
        <v>0.48958333333333331</v>
      </c>
    </row>
    <row r="18" spans="5:6" x14ac:dyDescent="0.25">
      <c r="E18" s="3">
        <v>0.5</v>
      </c>
      <c r="F18" s="3">
        <v>0.5</v>
      </c>
    </row>
    <row r="19" spans="5:6" x14ac:dyDescent="0.25">
      <c r="E19" s="3">
        <v>0.51041666666666663</v>
      </c>
      <c r="F19" s="3">
        <v>0.51041666666666663</v>
      </c>
    </row>
    <row r="20" spans="5:6" x14ac:dyDescent="0.25">
      <c r="E20" s="3">
        <v>0.52083333333333337</v>
      </c>
      <c r="F20" s="3">
        <v>0.52083333333333337</v>
      </c>
    </row>
    <row r="21" spans="5:6" x14ac:dyDescent="0.25">
      <c r="E21" s="3">
        <v>0.53125</v>
      </c>
      <c r="F21" s="3">
        <v>0.53125</v>
      </c>
    </row>
    <row r="22" spans="5:6" x14ac:dyDescent="0.25">
      <c r="E22" s="3">
        <v>0.54166666666666663</v>
      </c>
      <c r="F22" s="3">
        <v>0.54166666666666663</v>
      </c>
    </row>
    <row r="23" spans="5:6" x14ac:dyDescent="0.25">
      <c r="E23" s="3">
        <v>0.55208333333333337</v>
      </c>
      <c r="F23" s="3">
        <v>0.55208333333333337</v>
      </c>
    </row>
    <row r="24" spans="5:6" x14ac:dyDescent="0.25">
      <c r="E24" s="3">
        <v>0.5625</v>
      </c>
      <c r="F24" s="3">
        <v>0.5625</v>
      </c>
    </row>
    <row r="25" spans="5:6" x14ac:dyDescent="0.25">
      <c r="E25" s="3">
        <v>0.57291666666666663</v>
      </c>
      <c r="F25" s="3">
        <v>0.57291666666666663</v>
      </c>
    </row>
    <row r="26" spans="5:6" x14ac:dyDescent="0.25">
      <c r="E26" s="3">
        <v>0.58333333333333337</v>
      </c>
      <c r="F26" s="3">
        <v>0.58333333333333337</v>
      </c>
    </row>
    <row r="27" spans="5:6" x14ac:dyDescent="0.25">
      <c r="E27" s="3">
        <v>0.59375</v>
      </c>
      <c r="F27" s="3">
        <v>0.59375</v>
      </c>
    </row>
    <row r="28" spans="5:6" x14ac:dyDescent="0.25">
      <c r="E28" s="3">
        <v>0.60416666666666663</v>
      </c>
      <c r="F28" s="3">
        <v>0.60416666666666663</v>
      </c>
    </row>
    <row r="29" spans="5:6" x14ac:dyDescent="0.25">
      <c r="E29" s="3">
        <v>0.61458333333333337</v>
      </c>
      <c r="F29" s="3">
        <v>0.61458333333333337</v>
      </c>
    </row>
    <row r="30" spans="5:6" x14ac:dyDescent="0.25">
      <c r="E30" s="3">
        <v>0.625</v>
      </c>
      <c r="F30" s="3">
        <v>0.625</v>
      </c>
    </row>
    <row r="31" spans="5:6" x14ac:dyDescent="0.25">
      <c r="E31" s="3">
        <v>0.63541666666666663</v>
      </c>
    </row>
    <row r="32" spans="5:6" x14ac:dyDescent="0.25">
      <c r="E32" s="3">
        <v>0.64583333333333337</v>
      </c>
    </row>
    <row r="33" spans="5:5" x14ac:dyDescent="0.25">
      <c r="E33" s="3">
        <v>0.65625</v>
      </c>
    </row>
    <row r="34" spans="5:5" x14ac:dyDescent="0.25">
      <c r="E34" s="3">
        <v>0.66666666666666663</v>
      </c>
    </row>
    <row r="35" spans="5:5" x14ac:dyDescent="0.25">
      <c r="E35" s="3">
        <v>0.67708333333333337</v>
      </c>
    </row>
    <row r="36" spans="5:5" x14ac:dyDescent="0.25">
      <c r="E36" s="3">
        <v>0.6875</v>
      </c>
    </row>
    <row r="37" spans="5:5" x14ac:dyDescent="0.25">
      <c r="E37" s="3">
        <v>0.69791666666666663</v>
      </c>
    </row>
    <row r="38" spans="5:5" x14ac:dyDescent="0.25">
      <c r="E38" s="3">
        <v>0.70833333333333337</v>
      </c>
    </row>
    <row r="39" spans="5:5" x14ac:dyDescent="0.25">
      <c r="E39" s="3">
        <v>0.71875</v>
      </c>
    </row>
    <row r="40" spans="5:5" x14ac:dyDescent="0.25">
      <c r="E40" s="3">
        <v>0.72916666666666663</v>
      </c>
    </row>
    <row r="41" spans="5:5" x14ac:dyDescent="0.25">
      <c r="E41" s="3">
        <v>0.73958333333333337</v>
      </c>
    </row>
    <row r="42" spans="5:5" x14ac:dyDescent="0.25">
      <c r="E42" s="3">
        <v>0.75</v>
      </c>
    </row>
    <row r="43" spans="5:5" x14ac:dyDescent="0.25">
      <c r="E43" s="3">
        <v>0.76041666666666663</v>
      </c>
    </row>
    <row r="44" spans="5:5" x14ac:dyDescent="0.25">
      <c r="E44" s="3">
        <v>0.77083333333333337</v>
      </c>
    </row>
    <row r="45" spans="5:5" x14ac:dyDescent="0.25">
      <c r="E45" s="3">
        <v>0.78125</v>
      </c>
    </row>
    <row r="46" spans="5:5" x14ac:dyDescent="0.25">
      <c r="E46" s="3">
        <v>0.79166666666666663</v>
      </c>
    </row>
    <row r="47" spans="5:5" x14ac:dyDescent="0.25">
      <c r="E47" s="3">
        <v>0.80208333333333337</v>
      </c>
    </row>
    <row r="48" spans="5:5" x14ac:dyDescent="0.25">
      <c r="E48" s="3">
        <v>0.8125</v>
      </c>
    </row>
    <row r="49" spans="5:5" x14ac:dyDescent="0.25">
      <c r="E49" s="3">
        <v>0.82291666666666663</v>
      </c>
    </row>
    <row r="50" spans="5:5" x14ac:dyDescent="0.25">
      <c r="E50" s="3">
        <v>0.83333333333333337</v>
      </c>
    </row>
  </sheetData>
  <pageMargins left="0.7" right="0.7" top="0.78740157499999996" bottom="0.78740157499999996"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Verfügbarkeiten pro Lehrperson</vt:lpstr>
      <vt:lpstr>Information zu Randzeiten</vt:lpstr>
      <vt:lpstr>Dropdown</vt:lpstr>
      <vt:lpstr>Zeiten_Fr</vt:lpstr>
      <vt:lpstr>Zeiten_MoDo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Raabe, David</dc:creator>
  <cp:lastModifiedBy>Jost, Tanja</cp:lastModifiedBy>
  <cp:lastPrinted>2025-06-24T09:43:14Z</cp:lastPrinted>
  <dcterms:created xsi:type="dcterms:W3CDTF">2020-06-15T10:12:56Z</dcterms:created>
  <dcterms:modified xsi:type="dcterms:W3CDTF">2026-05-04T15:24:58Z</dcterms:modified>
</cp:coreProperties>
</file>